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ffinita.sharepoint.com/sites/Affinitasintern/Freigegebene Dokumente/40_Webseite/10_Content-für-Website/30_Toolbox/"/>
    </mc:Choice>
  </mc:AlternateContent>
  <xr:revisionPtr revIDLastSave="9" documentId="13_ncr:1_{6BF6B251-4ED5-4A9C-A7BF-36B03A915375}" xr6:coauthVersionLast="47" xr6:coauthVersionMax="47" xr10:uidLastSave="{FD02CAE6-0128-44F8-870E-A5FC0E285DF1}"/>
  <bookViews>
    <workbookView xWindow="-120" yWindow="-120" windowWidth="29040" windowHeight="15840" activeTab="2" xr2:uid="{C6D41244-B100-46ED-8606-DE0E7228DC80}"/>
  </bookViews>
  <sheets>
    <sheet name="Stammdaten" sheetId="2" r:id="rId1"/>
    <sheet name="Budget" sheetId="3" r:id="rId2"/>
    <sheet name="IST" sheetId="4" r:id="rId3"/>
    <sheet name="FSG" sheetId="5" r:id="rId4"/>
    <sheet name="Report" sheetId="6" r:id="rId5"/>
  </sheets>
  <definedNames>
    <definedName name="_xlnm.Print_Area" localSheetId="1">Budget!$A$1:$O$20</definedName>
    <definedName name="holidays">OFFSET(#REF!,1,0,COUNTA(#REF!),1)</definedName>
    <definedName name="valuevx">42.314159</definedName>
    <definedName name="vertex42_copyright" hidden="1">"© 2012-2017 Vertex42 LLC"</definedName>
    <definedName name="vertex42_id" hidden="1">"earned-value-management.xlsx"</definedName>
    <definedName name="vertex42_title" hidden="1">"Earned Value Management Template"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" l="1"/>
  <c r="C12" i="5" s="1"/>
  <c r="C13" i="3"/>
  <c r="C14" i="3"/>
  <c r="C15" i="3"/>
  <c r="C16" i="3"/>
  <c r="C10" i="5"/>
  <c r="C13" i="5"/>
  <c r="C14" i="5"/>
  <c r="C15" i="5"/>
  <c r="H39" i="6"/>
  <c r="C4" i="6"/>
  <c r="C3" i="6"/>
  <c r="C2" i="6"/>
  <c r="B11" i="5"/>
  <c r="B1" i="5"/>
  <c r="O17" i="4"/>
  <c r="N17" i="4"/>
  <c r="M17" i="4"/>
  <c r="L17" i="4"/>
  <c r="K17" i="4"/>
  <c r="J17" i="4"/>
  <c r="I17" i="4"/>
  <c r="H17" i="4"/>
  <c r="G17" i="4"/>
  <c r="F17" i="4"/>
  <c r="E17" i="4"/>
  <c r="D17" i="4"/>
  <c r="C10" i="4"/>
  <c r="C9" i="4"/>
  <c r="C8" i="4"/>
  <c r="C7" i="4"/>
  <c r="C4" i="4"/>
  <c r="B1" i="4"/>
  <c r="O17" i="3"/>
  <c r="N17" i="3"/>
  <c r="M17" i="3"/>
  <c r="L17" i="3"/>
  <c r="K17" i="3"/>
  <c r="J17" i="3"/>
  <c r="I17" i="3"/>
  <c r="H17" i="3"/>
  <c r="G17" i="3"/>
  <c r="F17" i="3"/>
  <c r="E17" i="3"/>
  <c r="D17" i="3"/>
  <c r="D18" i="3" s="1"/>
  <c r="B16" i="3"/>
  <c r="B16" i="4" s="1"/>
  <c r="B15" i="3"/>
  <c r="B15" i="4" s="1"/>
  <c r="B14" i="3"/>
  <c r="B14" i="4" s="1"/>
  <c r="B13" i="3"/>
  <c r="B13" i="5" s="1"/>
  <c r="B12" i="3"/>
  <c r="B12" i="5" s="1"/>
  <c r="C11" i="3"/>
  <c r="C11" i="5" s="1"/>
  <c r="B11" i="3"/>
  <c r="B11" i="4" s="1"/>
  <c r="C10" i="3"/>
  <c r="C16" i="5" s="1"/>
  <c r="B10" i="3"/>
  <c r="B10" i="5" s="1"/>
  <c r="C9" i="3"/>
  <c r="C9" i="5" s="1"/>
  <c r="B9" i="3"/>
  <c r="B9" i="4" s="1"/>
  <c r="C8" i="3"/>
  <c r="C8" i="5" s="1"/>
  <c r="B8" i="3"/>
  <c r="B8" i="4" s="1"/>
  <c r="C7" i="3"/>
  <c r="C7" i="5" s="1"/>
  <c r="B7" i="3"/>
  <c r="B7" i="5" s="1"/>
  <c r="O6" i="3"/>
  <c r="N39" i="6" s="1"/>
  <c r="N6" i="3"/>
  <c r="N6" i="5" s="1"/>
  <c r="M6" i="3"/>
  <c r="M6" i="4" s="1"/>
  <c r="L6" i="3"/>
  <c r="L6" i="4" s="1"/>
  <c r="K6" i="3"/>
  <c r="J39" i="6" s="1"/>
  <c r="J6" i="3"/>
  <c r="I39" i="6" s="1"/>
  <c r="I6" i="3"/>
  <c r="I6" i="5" s="1"/>
  <c r="H6" i="3"/>
  <c r="H6" i="5" s="1"/>
  <c r="G6" i="3"/>
  <c r="F39" i="6" s="1"/>
  <c r="F6" i="3"/>
  <c r="F6" i="5" s="1"/>
  <c r="E6" i="3"/>
  <c r="E6" i="4" s="1"/>
  <c r="D6" i="3"/>
  <c r="D6" i="4" s="1"/>
  <c r="B1" i="3"/>
  <c r="K6" i="4" l="1"/>
  <c r="O6" i="5"/>
  <c r="G6" i="5"/>
  <c r="N18" i="4"/>
  <c r="M41" i="6" s="1"/>
  <c r="K18" i="4"/>
  <c r="J41" i="6" s="1"/>
  <c r="L18" i="4"/>
  <c r="K41" i="6" s="1"/>
  <c r="D18" i="4"/>
  <c r="C41" i="6" s="1"/>
  <c r="C40" i="6"/>
  <c r="E18" i="3"/>
  <c r="D40" i="6" s="1"/>
  <c r="N17" i="5"/>
  <c r="F17" i="5"/>
  <c r="D17" i="5"/>
  <c r="M17" i="5"/>
  <c r="E17" i="5"/>
  <c r="K17" i="5"/>
  <c r="C17" i="5"/>
  <c r="J17" i="5"/>
  <c r="L17" i="5"/>
  <c r="I17" i="5"/>
  <c r="H17" i="5"/>
  <c r="O17" i="5"/>
  <c r="G17" i="5"/>
  <c r="F6" i="4"/>
  <c r="N6" i="4"/>
  <c r="B10" i="4"/>
  <c r="C17" i="4"/>
  <c r="G18" i="4"/>
  <c r="F41" i="6" s="1"/>
  <c r="O18" i="4"/>
  <c r="N41" i="6" s="1"/>
  <c r="J6" i="5"/>
  <c r="B8" i="5"/>
  <c r="B14" i="5"/>
  <c r="C39" i="6"/>
  <c r="K39" i="6"/>
  <c r="G6" i="4"/>
  <c r="O6" i="4"/>
  <c r="H18" i="4"/>
  <c r="G41" i="6" s="1"/>
  <c r="K6" i="5"/>
  <c r="B15" i="5"/>
  <c r="D39" i="6"/>
  <c r="L39" i="6"/>
  <c r="H6" i="4"/>
  <c r="B7" i="4"/>
  <c r="I18" i="4"/>
  <c r="H41" i="6" s="1"/>
  <c r="D6" i="5"/>
  <c r="L6" i="5"/>
  <c r="B9" i="5"/>
  <c r="B16" i="5"/>
  <c r="E39" i="6"/>
  <c r="M39" i="6"/>
  <c r="I6" i="4"/>
  <c r="B12" i="4"/>
  <c r="J18" i="4"/>
  <c r="I41" i="6" s="1"/>
  <c r="E6" i="5"/>
  <c r="M6" i="5"/>
  <c r="J6" i="4"/>
  <c r="B13" i="4"/>
  <c r="G39" i="6"/>
  <c r="E18" i="4"/>
  <c r="D41" i="6" s="1"/>
  <c r="M18" i="4"/>
  <c r="L41" i="6" s="1"/>
  <c r="C17" i="3"/>
  <c r="F18" i="4"/>
  <c r="E41" i="6" s="1"/>
  <c r="D19" i="3" l="1"/>
  <c r="E19" i="3"/>
  <c r="J18" i="5"/>
  <c r="K18" i="5"/>
  <c r="I18" i="5"/>
  <c r="L18" i="5"/>
  <c r="E18" i="5"/>
  <c r="M18" i="5"/>
  <c r="F18" i="5"/>
  <c r="N18" i="5"/>
  <c r="G18" i="5"/>
  <c r="O18" i="5"/>
  <c r="H18" i="5"/>
  <c r="D18" i="5"/>
  <c r="F18" i="3"/>
  <c r="E40" i="6" s="1"/>
  <c r="G18" i="3"/>
  <c r="H18" i="3" s="1"/>
  <c r="I18" i="3" s="1"/>
  <c r="H40" i="6" s="1"/>
  <c r="H42" i="6"/>
  <c r="E42" i="6"/>
  <c r="K42" i="6"/>
  <c r="M42" i="6"/>
  <c r="G42" i="6"/>
  <c r="I42" i="6"/>
  <c r="C42" i="6"/>
  <c r="J42" i="6"/>
  <c r="F42" i="6"/>
  <c r="D42" i="6"/>
  <c r="N42" i="6"/>
  <c r="L42" i="6"/>
  <c r="F19" i="3" l="1"/>
  <c r="F40" i="6"/>
  <c r="I19" i="3"/>
  <c r="H19" i="3"/>
  <c r="G19" i="3"/>
  <c r="J18" i="3"/>
  <c r="G40" i="6"/>
  <c r="I40" i="6" l="1"/>
  <c r="J19" i="3"/>
  <c r="K18" i="3"/>
  <c r="K19" i="3" s="1"/>
  <c r="J40" i="6"/>
  <c r="L18" i="3" l="1"/>
  <c r="L19" i="3" s="1"/>
  <c r="M18" i="3" l="1"/>
  <c r="M19" i="3" s="1"/>
  <c r="K40" i="6"/>
  <c r="N18" i="3" l="1"/>
  <c r="N19" i="3" s="1"/>
  <c r="L40" i="6"/>
  <c r="O18" i="3" l="1"/>
  <c r="O19" i="3" s="1"/>
  <c r="M40" i="6"/>
  <c r="N40" i="6" l="1"/>
</calcChain>
</file>

<file path=xl/sharedStrings.xml><?xml version="1.0" encoding="utf-8"?>
<sst xmlns="http://schemas.openxmlformats.org/spreadsheetml/2006/main" count="62" uniqueCount="55">
  <si>
    <t>Projektstammdaten</t>
  </si>
  <si>
    <t>diese Stammdaten werden einmalig erfasst</t>
  </si>
  <si>
    <t>Gewünschter Zeitstrahl einstellen</t>
  </si>
  <si>
    <t>Gewünschte Auflösung einstellen</t>
  </si>
  <si>
    <t>Setzen des gewünschten Reporting Datums</t>
  </si>
  <si>
    <t>Stammdaten</t>
  </si>
  <si>
    <t>Zeitstrahl</t>
  </si>
  <si>
    <t>Aktivitäten</t>
  </si>
  <si>
    <t>Reporting Datum</t>
  </si>
  <si>
    <t>Projekt</t>
  </si>
  <si>
    <t>Musterprojekt</t>
  </si>
  <si>
    <t>Aktivität 1</t>
  </si>
  <si>
    <t>aktuelles Datum</t>
  </si>
  <si>
    <t>Projektleiter</t>
  </si>
  <si>
    <t>Aktivität 2</t>
  </si>
  <si>
    <t>Aktivität 3</t>
  </si>
  <si>
    <t>Plan-Start</t>
  </si>
  <si>
    <t>Aktivität 4</t>
  </si>
  <si>
    <t>Plan-Ende</t>
  </si>
  <si>
    <t>Aktivität 5</t>
  </si>
  <si>
    <t>Aktivität 6</t>
  </si>
  <si>
    <t>Aktivität 7</t>
  </si>
  <si>
    <t>Aktivität 8</t>
  </si>
  <si>
    <t>Aktivität 9</t>
  </si>
  <si>
    <t>Aktivität 10</t>
  </si>
  <si>
    <t>Budget</t>
  </si>
  <si>
    <t>Positionen</t>
  </si>
  <si>
    <t>Budget
CHF</t>
  </si>
  <si>
    <t>Budget gesamt</t>
  </si>
  <si>
    <t>Budget kumulativ</t>
  </si>
  <si>
    <t>% des Budget gesamt</t>
  </si>
  <si>
    <t>Bemerkung</t>
  </si>
  <si>
    <t>die erwarteten Kosten auf der definierten Zeitachse verteilen</t>
  </si>
  <si>
    <t>IST-Aufwand</t>
  </si>
  <si>
    <t>CO-Positionen</t>
  </si>
  <si>
    <t>IST
CHF</t>
  </si>
  <si>
    <t>Total IST-Aufwand</t>
  </si>
  <si>
    <t>IST-Aufwand kumulativ</t>
  </si>
  <si>
    <t>Fertigstellungsgrad (FSG)</t>
  </si>
  <si>
    <t>Fertigstellungsgrad kumulativ</t>
  </si>
  <si>
    <t>Report-Datum</t>
  </si>
  <si>
    <t>IST-Aufwand &amp; Fertigstellungswert</t>
  </si>
  <si>
    <t>Q121</t>
  </si>
  <si>
    <t>Q221</t>
  </si>
  <si>
    <t>Q321</t>
  </si>
  <si>
    <t>Q421</t>
  </si>
  <si>
    <t>Q122</t>
  </si>
  <si>
    <t>Q222</t>
  </si>
  <si>
    <t>Q322</t>
  </si>
  <si>
    <t>Q422</t>
  </si>
  <si>
    <t>Q123</t>
  </si>
  <si>
    <t>Q223</t>
  </si>
  <si>
    <t>Q323</t>
  </si>
  <si>
    <t>Q423</t>
  </si>
  <si>
    <t>Max Mustermann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</si>
</sst>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mmm/\ yy;@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0"/>
      <color rgb="FF0070C0"/>
      <name val="Calibri Light"/>
      <family val="2"/>
      <scheme val="major"/>
    </font>
    <font>
      <sz val="14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6"/>
      <name val="Calibri Light"/>
      <family val="2"/>
      <scheme val="major"/>
    </font>
    <font>
      <sz val="12"/>
      <name val="Calibri Light"/>
      <family val="2"/>
      <scheme val="major"/>
    </font>
    <font>
      <u/>
      <sz val="10"/>
      <color indexed="12"/>
      <name val="Arial"/>
      <family val="2"/>
    </font>
    <font>
      <u/>
      <sz val="10"/>
      <color indexed="12"/>
      <name val="Calibri Light"/>
      <family val="2"/>
      <scheme val="major"/>
    </font>
    <font>
      <sz val="16"/>
      <name val="Calibri Light"/>
      <family val="2"/>
      <scheme val="major"/>
    </font>
    <font>
      <sz val="6"/>
      <color indexed="9"/>
      <name val="Calibri Light"/>
      <family val="2"/>
      <scheme val="major"/>
    </font>
    <font>
      <i/>
      <sz val="10"/>
      <name val="Calibri Light"/>
      <family val="2"/>
      <scheme val="major"/>
    </font>
    <font>
      <sz val="12"/>
      <color theme="3"/>
      <name val="Calibri Light"/>
      <family val="2"/>
      <scheme val="major"/>
    </font>
    <font>
      <sz val="10"/>
      <color indexed="9"/>
      <name val="Calibri Light"/>
      <family val="2"/>
      <scheme val="major"/>
    </font>
    <font>
      <i/>
      <sz val="10"/>
      <color theme="0"/>
      <name val="Calibri Light"/>
      <family val="2"/>
      <scheme val="major"/>
    </font>
    <font>
      <sz val="8"/>
      <name val="Calibri Light"/>
      <family val="2"/>
      <scheme val="major"/>
    </font>
    <font>
      <b/>
      <sz val="8"/>
      <name val="Calibri Light"/>
      <family val="2"/>
      <scheme val="major"/>
    </font>
    <font>
      <i/>
      <sz val="12"/>
      <color rgb="FF0070C0"/>
      <name val="Calibri Light"/>
      <family val="2"/>
      <scheme val="major"/>
    </font>
    <font>
      <sz val="12"/>
      <color rgb="FF0070C0"/>
      <name val="Calibri Light"/>
      <family val="2"/>
      <scheme val="major"/>
    </font>
    <font>
      <sz val="12"/>
      <color theme="3"/>
      <name val="Calibri Light"/>
      <family val="1"/>
      <charset val="2"/>
      <scheme val="major"/>
    </font>
    <font>
      <b/>
      <sz val="18"/>
      <name val="Calibri Light"/>
      <family val="2"/>
      <scheme val="major"/>
    </font>
    <font>
      <b/>
      <sz val="20"/>
      <name val="Calibri Light"/>
      <family val="2"/>
      <scheme val="maj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1" applyFont="1"/>
    <xf numFmtId="0" fontId="3" fillId="0" borderId="0" xfId="1" applyFont="1"/>
    <xf numFmtId="17" fontId="2" fillId="0" borderId="0" xfId="1" applyNumberFormat="1" applyFont="1"/>
    <xf numFmtId="0" fontId="4" fillId="0" borderId="0" xfId="1" applyFont="1"/>
    <xf numFmtId="0" fontId="5" fillId="0" borderId="0" xfId="1" applyFont="1" applyAlignment="1">
      <alignment vertical="top"/>
    </xf>
    <xf numFmtId="0" fontId="5" fillId="2" borderId="0" xfId="1" applyFont="1" applyFill="1" applyAlignment="1">
      <alignment horizontal="center" vertical="top"/>
    </xf>
    <xf numFmtId="0" fontId="5" fillId="2" borderId="0" xfId="1" applyFont="1" applyFill="1" applyAlignment="1">
      <alignment vertical="top"/>
    </xf>
    <xf numFmtId="17" fontId="2" fillId="0" borderId="0" xfId="1" applyNumberFormat="1" applyFont="1" applyAlignment="1">
      <alignment horizontal="left"/>
    </xf>
    <xf numFmtId="0" fontId="6" fillId="0" borderId="0" xfId="1" applyFont="1"/>
    <xf numFmtId="0" fontId="2" fillId="0" borderId="0" xfId="1" applyFont="1" applyAlignment="1">
      <alignment wrapText="1"/>
    </xf>
    <xf numFmtId="0" fontId="7" fillId="3" borderId="0" xfId="1" applyFont="1" applyFill="1"/>
    <xf numFmtId="0" fontId="8" fillId="0" borderId="0" xfId="1" applyFont="1"/>
    <xf numFmtId="0" fontId="10" fillId="0" borderId="0" xfId="2" applyFont="1" applyAlignment="1" applyProtection="1"/>
    <xf numFmtId="0" fontId="11" fillId="0" borderId="0" xfId="1" applyFont="1"/>
    <xf numFmtId="0" fontId="12" fillId="0" borderId="0" xfId="1" applyFont="1" applyAlignment="1">
      <alignment horizontal="right"/>
    </xf>
    <xf numFmtId="0" fontId="13" fillId="0" borderId="0" xfId="1" applyFont="1"/>
    <xf numFmtId="0" fontId="14" fillId="0" borderId="0" xfId="1" applyFont="1" applyAlignment="1">
      <alignment vertical="top"/>
    </xf>
    <xf numFmtId="0" fontId="15" fillId="4" borderId="2" xfId="1" applyFont="1" applyFill="1" applyBorder="1" applyAlignment="1">
      <alignment vertical="top"/>
    </xf>
    <xf numFmtId="0" fontId="15" fillId="4" borderId="2" xfId="1" applyFont="1" applyFill="1" applyBorder="1" applyAlignment="1">
      <alignment horizontal="center" vertical="top" wrapText="1"/>
    </xf>
    <xf numFmtId="0" fontId="2" fillId="0" borderId="0" xfId="1" applyFont="1" applyAlignment="1">
      <alignment vertical="top"/>
    </xf>
    <xf numFmtId="0" fontId="17" fillId="0" borderId="0" xfId="1" applyFont="1"/>
    <xf numFmtId="0" fontId="8" fillId="5" borderId="1" xfId="1" applyFont="1" applyFill="1" applyBorder="1" applyAlignment="1">
      <alignment horizontal="left" vertical="center"/>
    </xf>
    <xf numFmtId="3" fontId="2" fillId="5" borderId="1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3" fontId="18" fillId="5" borderId="4" xfId="1" applyNumberFormat="1" applyFont="1" applyFill="1" applyBorder="1" applyAlignment="1">
      <alignment horizontal="center"/>
    </xf>
    <xf numFmtId="3" fontId="2" fillId="5" borderId="4" xfId="1" applyNumberFormat="1" applyFont="1" applyFill="1" applyBorder="1"/>
    <xf numFmtId="3" fontId="6" fillId="0" borderId="4" xfId="1" applyNumberFormat="1" applyFont="1" applyBorder="1"/>
    <xf numFmtId="9" fontId="2" fillId="5" borderId="0" xfId="3" applyFont="1" applyFill="1" applyBorder="1"/>
    <xf numFmtId="1" fontId="2" fillId="0" borderId="0" xfId="1" applyNumberFormat="1" applyFont="1" applyAlignment="1">
      <alignment horizontal="right"/>
    </xf>
    <xf numFmtId="0" fontId="19" fillId="0" borderId="0" xfId="1" applyFont="1"/>
    <xf numFmtId="0" fontId="2" fillId="6" borderId="0" xfId="1" applyFont="1" applyFill="1"/>
    <xf numFmtId="14" fontId="8" fillId="2" borderId="0" xfId="1" applyNumberFormat="1" applyFont="1" applyFill="1"/>
    <xf numFmtId="164" fontId="2" fillId="0" borderId="0" xfId="1" applyNumberFormat="1" applyFont="1"/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6" fillId="5" borderId="4" xfId="1" applyNumberFormat="1" applyFont="1" applyFill="1" applyBorder="1" applyAlignment="1">
      <alignment horizontal="center"/>
    </xf>
    <xf numFmtId="0" fontId="20" fillId="0" borderId="0" xfId="1" applyFont="1"/>
    <xf numFmtId="0" fontId="21" fillId="0" borderId="0" xfId="1" applyFont="1"/>
    <xf numFmtId="3" fontId="6" fillId="0" borderId="0" xfId="1" applyNumberFormat="1" applyFont="1" applyAlignment="1">
      <alignment horizontal="center"/>
    </xf>
    <xf numFmtId="3" fontId="2" fillId="0" borderId="4" xfId="1" applyNumberFormat="1" applyFont="1" applyBorder="1"/>
    <xf numFmtId="9" fontId="2" fillId="0" borderId="0" xfId="3" applyFont="1"/>
    <xf numFmtId="9" fontId="2" fillId="0" borderId="0" xfId="1" applyNumberFormat="1" applyFont="1"/>
    <xf numFmtId="0" fontId="22" fillId="5" borderId="5" xfId="1" applyFont="1" applyFill="1" applyBorder="1"/>
    <xf numFmtId="0" fontId="5" fillId="0" borderId="0" xfId="1" applyFont="1"/>
    <xf numFmtId="0" fontId="1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2" fillId="0" borderId="0" xfId="1" applyFont="1" applyAlignment="1">
      <alignment vertical="top" wrapText="1"/>
    </xf>
    <xf numFmtId="0" fontId="23" fillId="0" borderId="0" xfId="1" applyFont="1"/>
    <xf numFmtId="3" fontId="2" fillId="0" borderId="3" xfId="1" applyNumberFormat="1" applyFont="1" applyBorder="1" applyAlignment="1">
      <alignment vertical="top"/>
    </xf>
    <xf numFmtId="0" fontId="2" fillId="7" borderId="0" xfId="1" applyFont="1" applyFill="1"/>
    <xf numFmtId="17" fontId="2" fillId="7" borderId="0" xfId="1" applyNumberFormat="1" applyFont="1" applyFill="1" applyAlignment="1">
      <alignment horizontal="left"/>
    </xf>
    <xf numFmtId="0" fontId="2" fillId="7" borderId="1" xfId="1" applyFont="1" applyFill="1" applyBorder="1"/>
    <xf numFmtId="14" fontId="2" fillId="7" borderId="0" xfId="1" applyNumberFormat="1" applyFont="1" applyFill="1" applyAlignment="1">
      <alignment horizontal="left"/>
    </xf>
    <xf numFmtId="17" fontId="2" fillId="7" borderId="0" xfId="1" applyNumberFormat="1" applyFont="1" applyFill="1" applyAlignment="1">
      <alignment horizontal="center"/>
    </xf>
    <xf numFmtId="3" fontId="2" fillId="7" borderId="1" xfId="1" applyNumberFormat="1" applyFont="1" applyFill="1" applyBorder="1" applyAlignment="1" applyProtection="1">
      <alignment horizontal="center" vertical="center"/>
      <protection locked="0"/>
    </xf>
    <xf numFmtId="3" fontId="2" fillId="7" borderId="3" xfId="1" applyNumberFormat="1" applyFont="1" applyFill="1" applyBorder="1" applyAlignment="1" applyProtection="1">
      <alignment horizontal="center" vertical="center"/>
      <protection locked="0"/>
    </xf>
    <xf numFmtId="9" fontId="2" fillId="7" borderId="1" xfId="3" applyFont="1" applyFill="1" applyBorder="1" applyAlignment="1" applyProtection="1">
      <alignment horizontal="center" vertical="center"/>
      <protection locked="0"/>
    </xf>
    <xf numFmtId="9" fontId="2" fillId="7" borderId="3" xfId="3" applyFont="1" applyFill="1" applyBorder="1" applyAlignment="1" applyProtection="1">
      <alignment horizontal="center" vertical="center"/>
      <protection locked="0"/>
    </xf>
    <xf numFmtId="17" fontId="16" fillId="4" borderId="0" xfId="1" applyNumberFormat="1" applyFont="1" applyFill="1" applyAlignment="1">
      <alignment horizontal="center" vertical="top"/>
    </xf>
    <xf numFmtId="0" fontId="5" fillId="2" borderId="0" xfId="1" applyFont="1" applyFill="1" applyAlignment="1">
      <alignment horizontal="center" vertical="top"/>
    </xf>
    <xf numFmtId="0" fontId="22" fillId="5" borderId="6" xfId="1" applyFont="1" applyFill="1" applyBorder="1" applyAlignment="1">
      <alignment horizontal="left"/>
    </xf>
    <xf numFmtId="0" fontId="22" fillId="5" borderId="7" xfId="1" applyFont="1" applyFill="1" applyBorder="1" applyAlignment="1">
      <alignment horizontal="left"/>
    </xf>
    <xf numFmtId="14" fontId="5" fillId="0" borderId="0" xfId="1" applyNumberFormat="1" applyFont="1" applyAlignment="1">
      <alignment horizontal="left"/>
    </xf>
  </cellXfs>
  <cellStyles count="4">
    <cellStyle name="Link" xfId="2" builtinId="8"/>
    <cellStyle name="Prozent 2" xfId="3" xr:uid="{75E761FB-87AD-4A50-8D51-598938C45C8A}"/>
    <cellStyle name="Standard" xfId="0" builtinId="0"/>
    <cellStyle name="Standard 2" xfId="1" xr:uid="{A40AE251-70A3-4671-A75F-8EC2AB5636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de-CH" b="0">
                <a:latin typeface="+mj-lt"/>
              </a:rPr>
              <a:t>Projektfortschritt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Report!$B$40</c:f>
              <c:strCache>
                <c:ptCount val="1"/>
                <c:pt idx="0">
                  <c:v>Budget kumulativ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Report!$C$39:$N$39</c:f>
              <c:strCache>
                <c:ptCount val="12"/>
                <c:pt idx="0">
                  <c:v>Q121</c:v>
                </c:pt>
                <c:pt idx="1">
                  <c:v>Q221</c:v>
                </c:pt>
                <c:pt idx="2">
                  <c:v>Q321</c:v>
                </c:pt>
                <c:pt idx="3">
                  <c:v>Q421</c:v>
                </c:pt>
                <c:pt idx="4">
                  <c:v>Q122</c:v>
                </c:pt>
                <c:pt idx="5">
                  <c:v>Q222</c:v>
                </c:pt>
                <c:pt idx="6">
                  <c:v>Q322</c:v>
                </c:pt>
                <c:pt idx="7">
                  <c:v>Q422</c:v>
                </c:pt>
                <c:pt idx="8">
                  <c:v>Q123</c:v>
                </c:pt>
                <c:pt idx="9">
                  <c:v>Q223</c:v>
                </c:pt>
                <c:pt idx="10">
                  <c:v>Q323</c:v>
                </c:pt>
                <c:pt idx="11">
                  <c:v>Q423</c:v>
                </c:pt>
              </c:strCache>
            </c:strRef>
          </c:cat>
          <c:val>
            <c:numRef>
              <c:f>Report!$C$40:$N$40</c:f>
              <c:numCache>
                <c:formatCode>#,##0</c:formatCode>
                <c:ptCount val="12"/>
                <c:pt idx="0">
                  <c:v>5</c:v>
                </c:pt>
                <c:pt idx="1">
                  <c:v>35</c:v>
                </c:pt>
                <c:pt idx="2">
                  <c:v>65</c:v>
                </c:pt>
                <c:pt idx="3">
                  <c:v>110</c:v>
                </c:pt>
                <c:pt idx="4">
                  <c:v>155</c:v>
                </c:pt>
                <c:pt idx="5">
                  <c:v>190</c:v>
                </c:pt>
                <c:pt idx="6">
                  <c:v>215</c:v>
                </c:pt>
                <c:pt idx="7">
                  <c:v>230</c:v>
                </c:pt>
                <c:pt idx="8">
                  <c:v>410</c:v>
                </c:pt>
                <c:pt idx="9">
                  <c:v>415</c:v>
                </c:pt>
                <c:pt idx="10">
                  <c:v>420</c:v>
                </c:pt>
                <c:pt idx="11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91-4249-A8DD-8B2C592DD591}"/>
            </c:ext>
          </c:extLst>
        </c:ser>
        <c:ser>
          <c:idx val="0"/>
          <c:order val="1"/>
          <c:tx>
            <c:strRef>
              <c:f>Report!$B$41</c:f>
              <c:strCache>
                <c:ptCount val="1"/>
                <c:pt idx="0">
                  <c:v>IST-Aufwand kumulativ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  <a:prstDash val="sysDash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Report!$C$39:$N$39</c:f>
              <c:strCache>
                <c:ptCount val="12"/>
                <c:pt idx="0">
                  <c:v>Q121</c:v>
                </c:pt>
                <c:pt idx="1">
                  <c:v>Q221</c:v>
                </c:pt>
                <c:pt idx="2">
                  <c:v>Q321</c:v>
                </c:pt>
                <c:pt idx="3">
                  <c:v>Q421</c:v>
                </c:pt>
                <c:pt idx="4">
                  <c:v>Q122</c:v>
                </c:pt>
                <c:pt idx="5">
                  <c:v>Q222</c:v>
                </c:pt>
                <c:pt idx="6">
                  <c:v>Q322</c:v>
                </c:pt>
                <c:pt idx="7">
                  <c:v>Q422</c:v>
                </c:pt>
                <c:pt idx="8">
                  <c:v>Q123</c:v>
                </c:pt>
                <c:pt idx="9">
                  <c:v>Q223</c:v>
                </c:pt>
                <c:pt idx="10">
                  <c:v>Q323</c:v>
                </c:pt>
                <c:pt idx="11">
                  <c:v>Q423</c:v>
                </c:pt>
              </c:strCache>
            </c:strRef>
          </c:cat>
          <c:val>
            <c:numRef>
              <c:f>Report!$C$41:$N$41</c:f>
              <c:numCache>
                <c:formatCode>#,##0</c:formatCode>
                <c:ptCount val="12"/>
                <c:pt idx="0">
                  <c:v>4</c:v>
                </c:pt>
                <c:pt idx="1">
                  <c:v>22</c:v>
                </c:pt>
                <c:pt idx="2">
                  <c:v>39</c:v>
                </c:pt>
                <c:pt idx="3">
                  <c:v>80</c:v>
                </c:pt>
                <c:pt idx="4">
                  <c:v>136</c:v>
                </c:pt>
                <c:pt idx="5">
                  <c:v>185</c:v>
                </c:pt>
                <c:pt idx="6">
                  <c:v>185</c:v>
                </c:pt>
                <c:pt idx="7">
                  <c:v>185</c:v>
                </c:pt>
                <c:pt idx="8">
                  <c:v>185</c:v>
                </c:pt>
                <c:pt idx="9">
                  <c:v>185</c:v>
                </c:pt>
                <c:pt idx="10">
                  <c:v>185</c:v>
                </c:pt>
                <c:pt idx="1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91-4249-A8DD-8B2C592DD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609488"/>
        <c:axId val="849631120"/>
      </c:barChart>
      <c:lineChart>
        <c:grouping val="standard"/>
        <c:varyColors val="0"/>
        <c:ser>
          <c:idx val="1"/>
          <c:order val="2"/>
          <c:tx>
            <c:strRef>
              <c:f>Report!$B$42</c:f>
              <c:strCache>
                <c:ptCount val="1"/>
                <c:pt idx="0">
                  <c:v>Fertigstellungsgrad kumulativ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Report!$C$39:$N$39</c:f>
              <c:strCache>
                <c:ptCount val="12"/>
                <c:pt idx="0">
                  <c:v>Q121</c:v>
                </c:pt>
                <c:pt idx="1">
                  <c:v>Q221</c:v>
                </c:pt>
                <c:pt idx="2">
                  <c:v>Q321</c:v>
                </c:pt>
                <c:pt idx="3">
                  <c:v>Q421</c:v>
                </c:pt>
                <c:pt idx="4">
                  <c:v>Q122</c:v>
                </c:pt>
                <c:pt idx="5">
                  <c:v>Q222</c:v>
                </c:pt>
                <c:pt idx="6">
                  <c:v>Q322</c:v>
                </c:pt>
                <c:pt idx="7">
                  <c:v>Q422</c:v>
                </c:pt>
                <c:pt idx="8">
                  <c:v>Q123</c:v>
                </c:pt>
                <c:pt idx="9">
                  <c:v>Q223</c:v>
                </c:pt>
                <c:pt idx="10">
                  <c:v>Q323</c:v>
                </c:pt>
                <c:pt idx="11">
                  <c:v>Q423</c:v>
                </c:pt>
              </c:strCache>
            </c:strRef>
          </c:cat>
          <c:val>
            <c:numRef>
              <c:f>Report!$C$42:$N$42</c:f>
              <c:numCache>
                <c:formatCode>#,##0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50</c:v>
                </c:pt>
                <c:pt idx="3">
                  <c:v>66</c:v>
                </c:pt>
                <c:pt idx="4">
                  <c:v>135</c:v>
                </c:pt>
                <c:pt idx="5">
                  <c:v>153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91-4249-A8DD-8B2C592DD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609488"/>
        <c:axId val="849631120"/>
      </c:lineChart>
      <c:catAx>
        <c:axId val="84960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49631120"/>
        <c:crosses val="autoZero"/>
        <c:auto val="1"/>
        <c:lblAlgn val="ctr"/>
        <c:lblOffset val="100"/>
        <c:noMultiLvlLbl val="0"/>
      </c:catAx>
      <c:valAx>
        <c:axId val="84963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de-DE"/>
          </a:p>
        </c:txPr>
        <c:crossAx val="84960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32844</xdr:colOff>
      <xdr:row>61</xdr:row>
      <xdr:rowOff>151086</xdr:rowOff>
    </xdr:from>
    <xdr:to>
      <xdr:col>18</xdr:col>
      <xdr:colOff>391825</xdr:colOff>
      <xdr:row>108</xdr:row>
      <xdr:rowOff>35472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D1E3DAB-8ED5-44F4-95F0-199C2973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44" y="11847786"/>
          <a:ext cx="12179506" cy="7494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22413</xdr:colOff>
      <xdr:row>6</xdr:row>
      <xdr:rowOff>59765</xdr:rowOff>
    </xdr:from>
    <xdr:to>
      <xdr:col>13</xdr:col>
      <xdr:colOff>580652</xdr:colOff>
      <xdr:row>32</xdr:row>
      <xdr:rowOff>142688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85DE487-D8FE-4C61-ADC8-1B8A042BF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7389-27A9-4667-BC06-C59CF547E82C}">
  <dimension ref="B2:J23"/>
  <sheetViews>
    <sheetView zoomScale="160" zoomScaleNormal="160" workbookViewId="0">
      <selection activeCell="C10" sqref="C10"/>
    </sheetView>
  </sheetViews>
  <sheetFormatPr baseColWidth="10" defaultColWidth="11.42578125" defaultRowHeight="12.75"/>
  <cols>
    <col min="1" max="1" width="3.140625" style="1" customWidth="1"/>
    <col min="2" max="2" width="33.140625" style="1" bestFit="1" customWidth="1"/>
    <col min="3" max="3" width="28.85546875" style="1" customWidth="1"/>
    <col min="4" max="4" width="3.5703125" style="1" customWidth="1"/>
    <col min="5" max="5" width="26.5703125" style="1" customWidth="1"/>
    <col min="6" max="6" width="5" style="1" customWidth="1"/>
    <col min="7" max="7" width="27.42578125" style="1" customWidth="1"/>
    <col min="8" max="8" width="3" style="1" customWidth="1"/>
    <col min="9" max="9" width="17.85546875" style="1" customWidth="1"/>
    <col min="10" max="16384" width="11.42578125" style="1"/>
  </cols>
  <sheetData>
    <row r="2" spans="2:10" ht="15.75">
      <c r="B2" s="2" t="s">
        <v>0</v>
      </c>
      <c r="F2" s="3"/>
      <c r="G2" s="3"/>
    </row>
    <row r="5" spans="2:10">
      <c r="B5" s="4" t="s">
        <v>1</v>
      </c>
      <c r="E5" s="4" t="s">
        <v>2</v>
      </c>
      <c r="G5" s="4" t="s">
        <v>3</v>
      </c>
      <c r="I5" s="4" t="s">
        <v>4</v>
      </c>
    </row>
    <row r="6" spans="2:10">
      <c r="B6" s="4"/>
      <c r="E6" s="4"/>
      <c r="G6" s="4"/>
      <c r="I6" s="4"/>
    </row>
    <row r="7" spans="2:10" s="5" customFormat="1" ht="22.5" customHeight="1">
      <c r="B7" s="60" t="s">
        <v>5</v>
      </c>
      <c r="C7" s="60"/>
      <c r="E7" s="6" t="s">
        <v>6</v>
      </c>
      <c r="G7" s="7" t="s">
        <v>7</v>
      </c>
      <c r="I7" s="60" t="s">
        <v>8</v>
      </c>
      <c r="J7" s="60"/>
    </row>
    <row r="8" spans="2:10">
      <c r="B8" s="1" t="s">
        <v>9</v>
      </c>
      <c r="C8" s="50" t="s">
        <v>10</v>
      </c>
      <c r="E8" s="54" t="s">
        <v>42</v>
      </c>
      <c r="G8" s="52" t="s">
        <v>11</v>
      </c>
      <c r="I8" s="1" t="s">
        <v>12</v>
      </c>
      <c r="J8" s="53">
        <v>44316</v>
      </c>
    </row>
    <row r="9" spans="2:10">
      <c r="B9" s="1" t="s">
        <v>13</v>
      </c>
      <c r="C9" s="50" t="s">
        <v>54</v>
      </c>
      <c r="E9" s="54" t="s">
        <v>43</v>
      </c>
      <c r="G9" s="52" t="s">
        <v>14</v>
      </c>
    </row>
    <row r="10" spans="2:10">
      <c r="D10" s="8"/>
      <c r="E10" s="54" t="s">
        <v>44</v>
      </c>
      <c r="G10" s="52" t="s">
        <v>15</v>
      </c>
    </row>
    <row r="11" spans="2:10">
      <c r="B11" s="1" t="s">
        <v>16</v>
      </c>
      <c r="C11" s="51">
        <v>44197</v>
      </c>
      <c r="E11" s="54" t="s">
        <v>45</v>
      </c>
      <c r="G11" s="52" t="s">
        <v>17</v>
      </c>
    </row>
    <row r="12" spans="2:10">
      <c r="B12" s="1" t="s">
        <v>18</v>
      </c>
      <c r="C12" s="51">
        <v>44531</v>
      </c>
      <c r="E12" s="54" t="s">
        <v>46</v>
      </c>
      <c r="G12" s="52" t="s">
        <v>19</v>
      </c>
    </row>
    <row r="13" spans="2:10">
      <c r="E13" s="54" t="s">
        <v>47</v>
      </c>
      <c r="G13" s="52" t="s">
        <v>20</v>
      </c>
    </row>
    <row r="14" spans="2:10">
      <c r="E14" s="54" t="s">
        <v>48</v>
      </c>
      <c r="G14" s="52" t="s">
        <v>21</v>
      </c>
    </row>
    <row r="15" spans="2:10">
      <c r="E15" s="54" t="s">
        <v>49</v>
      </c>
      <c r="G15" s="52" t="s">
        <v>22</v>
      </c>
    </row>
    <row r="16" spans="2:10">
      <c r="E16" s="54" t="s">
        <v>50</v>
      </c>
      <c r="G16" s="52" t="s">
        <v>23</v>
      </c>
    </row>
    <row r="17" spans="2:7">
      <c r="E17" s="54" t="s">
        <v>51</v>
      </c>
      <c r="G17" s="52" t="s">
        <v>24</v>
      </c>
    </row>
    <row r="18" spans="2:7">
      <c r="E18" s="54" t="s">
        <v>52</v>
      </c>
    </row>
    <row r="19" spans="2:7">
      <c r="E19" s="54" t="s">
        <v>53</v>
      </c>
    </row>
    <row r="23" spans="2:7">
      <c r="B23" s="9"/>
      <c r="G23" s="10"/>
    </row>
  </sheetData>
  <mergeCells count="2">
    <mergeCell ref="B7:C7"/>
    <mergeCell ref="I7:J7"/>
  </mergeCells>
  <phoneticPr fontId="24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56A0-350F-4CA6-A34D-C1ED07283E78}">
  <sheetPr>
    <pageSetUpPr fitToPage="1"/>
  </sheetPr>
  <dimension ref="A1:Q25"/>
  <sheetViews>
    <sheetView showGridLines="0" topLeftCell="J9" zoomScale="175" zoomScaleNormal="175" workbookViewId="0">
      <selection activeCell="R15" sqref="R15"/>
    </sheetView>
  </sheetViews>
  <sheetFormatPr baseColWidth="10" defaultColWidth="9.140625" defaultRowHeight="12.75"/>
  <cols>
    <col min="1" max="1" width="4" style="1" customWidth="1"/>
    <col min="2" max="2" width="23.7109375" style="1" customWidth="1"/>
    <col min="3" max="3" width="7.85546875" style="1" customWidth="1"/>
    <col min="4" max="15" width="8.7109375" style="1" customWidth="1"/>
    <col min="16" max="16" width="3.85546875" style="1" customWidth="1"/>
    <col min="17" max="17" width="15.85546875" style="1" customWidth="1"/>
    <col min="18" max="16384" width="9.140625" style="1"/>
  </cols>
  <sheetData>
    <row r="1" spans="1:17" ht="21">
      <c r="B1" s="11" t="str">
        <f>Stammdaten!C8</f>
        <v>Musterprojekt</v>
      </c>
    </row>
    <row r="2" spans="1:17" ht="15.75">
      <c r="B2" s="12"/>
    </row>
    <row r="3" spans="1:17">
      <c r="A3" s="13"/>
      <c r="Q3" s="13"/>
    </row>
    <row r="4" spans="1:17" ht="21">
      <c r="B4" s="14" t="s">
        <v>25</v>
      </c>
      <c r="C4" s="15"/>
      <c r="E4" s="3"/>
      <c r="F4" s="3"/>
      <c r="G4" s="3"/>
    </row>
    <row r="5" spans="1:17">
      <c r="D5" s="16"/>
    </row>
    <row r="6" spans="1:17" s="20" customFormat="1" ht="25.5">
      <c r="A6" s="17"/>
      <c r="B6" s="18" t="s">
        <v>26</v>
      </c>
      <c r="C6" s="19" t="s">
        <v>27</v>
      </c>
      <c r="D6" s="59" t="str">
        <f>Stammdaten!E8</f>
        <v>Q121</v>
      </c>
      <c r="E6" s="59" t="str">
        <f>Stammdaten!E9</f>
        <v>Q221</v>
      </c>
      <c r="F6" s="59" t="str">
        <f>Stammdaten!E10</f>
        <v>Q321</v>
      </c>
      <c r="G6" s="59" t="str">
        <f>Stammdaten!E11</f>
        <v>Q421</v>
      </c>
      <c r="H6" s="59" t="str">
        <f>Stammdaten!E12</f>
        <v>Q122</v>
      </c>
      <c r="I6" s="59" t="str">
        <f>Stammdaten!E13</f>
        <v>Q222</v>
      </c>
      <c r="J6" s="59" t="str">
        <f>Stammdaten!E14</f>
        <v>Q322</v>
      </c>
      <c r="K6" s="59" t="str">
        <f>Stammdaten!E15</f>
        <v>Q422</v>
      </c>
      <c r="L6" s="59" t="str">
        <f>Stammdaten!E16</f>
        <v>Q123</v>
      </c>
      <c r="M6" s="59" t="str">
        <f>Stammdaten!E17</f>
        <v>Q223</v>
      </c>
      <c r="N6" s="59" t="str">
        <f>Stammdaten!E18</f>
        <v>Q323</v>
      </c>
      <c r="O6" s="59" t="str">
        <f>Stammdaten!E19</f>
        <v>Q423</v>
      </c>
      <c r="Q6" s="17"/>
    </row>
    <row r="7" spans="1:17" ht="24.75" customHeight="1">
      <c r="A7" s="21"/>
      <c r="B7" s="22" t="str">
        <f>Stammdaten!G8</f>
        <v>Aktivität 1</v>
      </c>
      <c r="C7" s="23">
        <f t="shared" ref="C7:C16" si="0">SUM(D7:O7)</f>
        <v>60</v>
      </c>
      <c r="D7" s="55">
        <v>5</v>
      </c>
      <c r="E7" s="55">
        <v>5</v>
      </c>
      <c r="F7" s="55">
        <v>5</v>
      </c>
      <c r="G7" s="55">
        <v>5</v>
      </c>
      <c r="H7" s="55">
        <v>5</v>
      </c>
      <c r="I7" s="55">
        <v>5</v>
      </c>
      <c r="J7" s="55">
        <v>5</v>
      </c>
      <c r="K7" s="55">
        <v>5</v>
      </c>
      <c r="L7" s="55">
        <v>5</v>
      </c>
      <c r="M7" s="55">
        <v>5</v>
      </c>
      <c r="N7" s="55">
        <v>5</v>
      </c>
      <c r="O7" s="55">
        <v>5</v>
      </c>
      <c r="Q7" s="21"/>
    </row>
    <row r="8" spans="1:17" ht="24.75" customHeight="1">
      <c r="B8" s="22" t="str">
        <f>Stammdaten!G9</f>
        <v>Aktivität 2</v>
      </c>
      <c r="C8" s="23">
        <f t="shared" si="0"/>
        <v>25</v>
      </c>
      <c r="D8" s="56"/>
      <c r="E8" s="56">
        <v>25</v>
      </c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7" ht="24.75" customHeight="1">
      <c r="B9" s="22" t="str">
        <f>Stammdaten!G10</f>
        <v>Aktivität 3</v>
      </c>
      <c r="C9" s="23">
        <f t="shared" si="0"/>
        <v>140</v>
      </c>
      <c r="D9" s="56"/>
      <c r="E9" s="56"/>
      <c r="F9" s="56"/>
      <c r="G9" s="56">
        <v>40</v>
      </c>
      <c r="H9" s="56">
        <v>40</v>
      </c>
      <c r="I9" s="56">
        <v>30</v>
      </c>
      <c r="J9" s="56">
        <v>20</v>
      </c>
      <c r="K9" s="56">
        <v>10</v>
      </c>
      <c r="L9" s="56"/>
      <c r="M9" s="56"/>
      <c r="N9" s="56"/>
      <c r="O9" s="56"/>
    </row>
    <row r="10" spans="1:17" ht="24.75" customHeight="1">
      <c r="B10" s="22" t="str">
        <f>Stammdaten!G11</f>
        <v>Aktivität 4</v>
      </c>
      <c r="C10" s="23">
        <f t="shared" si="0"/>
        <v>100</v>
      </c>
      <c r="D10" s="56"/>
      <c r="E10" s="56"/>
      <c r="F10" s="56"/>
      <c r="G10" s="56"/>
      <c r="H10" s="56"/>
      <c r="I10" s="56"/>
      <c r="J10" s="56"/>
      <c r="K10" s="56"/>
      <c r="L10" s="56">
        <v>100</v>
      </c>
      <c r="M10" s="56"/>
      <c r="N10" s="56"/>
      <c r="O10" s="56"/>
    </row>
    <row r="11" spans="1:17" ht="24.75" customHeight="1">
      <c r="B11" s="22" t="str">
        <f>Stammdaten!G12</f>
        <v>Aktivität 5</v>
      </c>
      <c r="C11" s="23">
        <f t="shared" si="0"/>
        <v>100</v>
      </c>
      <c r="D11" s="56"/>
      <c r="E11" s="56"/>
      <c r="F11" s="56">
        <v>25</v>
      </c>
      <c r="G11" s="56"/>
      <c r="H11" s="56"/>
      <c r="I11" s="56"/>
      <c r="J11" s="56"/>
      <c r="K11" s="56"/>
      <c r="L11" s="56">
        <v>75</v>
      </c>
      <c r="M11" s="56"/>
      <c r="N11" s="56"/>
      <c r="O11" s="56"/>
    </row>
    <row r="12" spans="1:17" ht="24.75" customHeight="1">
      <c r="B12" s="22" t="str">
        <f>Stammdaten!G13</f>
        <v>Aktivität 6</v>
      </c>
      <c r="C12" s="23">
        <f t="shared" si="0"/>
        <v>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7" ht="24.75" customHeight="1">
      <c r="B13" s="22" t="str">
        <f>Stammdaten!G14</f>
        <v>Aktivität 7</v>
      </c>
      <c r="C13" s="23">
        <f t="shared" si="0"/>
        <v>0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7" ht="24.75" customHeight="1">
      <c r="B14" s="22" t="str">
        <f>Stammdaten!G15</f>
        <v>Aktivität 8</v>
      </c>
      <c r="C14" s="23">
        <f t="shared" si="0"/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7" ht="24.75" customHeight="1">
      <c r="B15" s="22" t="str">
        <f>Stammdaten!G16</f>
        <v>Aktivität 9</v>
      </c>
      <c r="C15" s="23">
        <f t="shared" si="0"/>
        <v>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7" ht="24.75" customHeight="1">
      <c r="B16" s="22" t="str">
        <f>Stammdaten!G17</f>
        <v>Aktivität 10</v>
      </c>
      <c r="C16" s="23">
        <f t="shared" si="0"/>
        <v>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2:15">
      <c r="B17" s="24" t="s">
        <v>28</v>
      </c>
      <c r="C17" s="25">
        <f t="shared" ref="C17:O17" si="1">SUM(C7:C16)</f>
        <v>425</v>
      </c>
      <c r="D17" s="26">
        <f t="shared" si="1"/>
        <v>5</v>
      </c>
      <c r="E17" s="26">
        <f t="shared" si="1"/>
        <v>30</v>
      </c>
      <c r="F17" s="26">
        <f t="shared" si="1"/>
        <v>30</v>
      </c>
      <c r="G17" s="26">
        <f t="shared" si="1"/>
        <v>45</v>
      </c>
      <c r="H17" s="26">
        <f t="shared" si="1"/>
        <v>45</v>
      </c>
      <c r="I17" s="26">
        <f t="shared" si="1"/>
        <v>35</v>
      </c>
      <c r="J17" s="26">
        <f t="shared" si="1"/>
        <v>25</v>
      </c>
      <c r="K17" s="26">
        <f t="shared" si="1"/>
        <v>15</v>
      </c>
      <c r="L17" s="26">
        <f t="shared" si="1"/>
        <v>180</v>
      </c>
      <c r="M17" s="26">
        <f t="shared" si="1"/>
        <v>5</v>
      </c>
      <c r="N17" s="26">
        <f t="shared" si="1"/>
        <v>5</v>
      </c>
      <c r="O17" s="26">
        <f t="shared" si="1"/>
        <v>5</v>
      </c>
    </row>
    <row r="18" spans="2:15">
      <c r="B18" s="24" t="s">
        <v>29</v>
      </c>
      <c r="C18" s="27"/>
      <c r="D18" s="26">
        <f>D17</f>
        <v>5</v>
      </c>
      <c r="E18" s="26">
        <f t="shared" ref="E18:O18" si="2">E17+D18</f>
        <v>35</v>
      </c>
      <c r="F18" s="26">
        <f t="shared" si="2"/>
        <v>65</v>
      </c>
      <c r="G18" s="26">
        <f t="shared" si="2"/>
        <v>110</v>
      </c>
      <c r="H18" s="26">
        <f t="shared" si="2"/>
        <v>155</v>
      </c>
      <c r="I18" s="26">
        <f t="shared" si="2"/>
        <v>190</v>
      </c>
      <c r="J18" s="26">
        <f t="shared" si="2"/>
        <v>215</v>
      </c>
      <c r="K18" s="26">
        <f t="shared" si="2"/>
        <v>230</v>
      </c>
      <c r="L18" s="26">
        <f t="shared" si="2"/>
        <v>410</v>
      </c>
      <c r="M18" s="26">
        <f t="shared" si="2"/>
        <v>415</v>
      </c>
      <c r="N18" s="26">
        <f t="shared" si="2"/>
        <v>420</v>
      </c>
      <c r="O18" s="26">
        <f t="shared" si="2"/>
        <v>425</v>
      </c>
    </row>
    <row r="19" spans="2:15">
      <c r="B19" s="24" t="s">
        <v>30</v>
      </c>
      <c r="C19" s="24"/>
      <c r="D19" s="28">
        <f>IF($C$17=0,,D18/$C$17)</f>
        <v>1.1764705882352941E-2</v>
      </c>
      <c r="E19" s="28">
        <f t="shared" ref="E19:O19" si="3">IF($C$17=0,,E18/$C$17)</f>
        <v>8.2352941176470587E-2</v>
      </c>
      <c r="F19" s="28">
        <f t="shared" si="3"/>
        <v>0.15294117647058825</v>
      </c>
      <c r="G19" s="28">
        <f t="shared" si="3"/>
        <v>0.25882352941176473</v>
      </c>
      <c r="H19" s="28">
        <f t="shared" si="3"/>
        <v>0.36470588235294116</v>
      </c>
      <c r="I19" s="28">
        <f t="shared" si="3"/>
        <v>0.44705882352941179</v>
      </c>
      <c r="J19" s="28">
        <f t="shared" si="3"/>
        <v>0.50588235294117645</v>
      </c>
      <c r="K19" s="28">
        <f t="shared" si="3"/>
        <v>0.54117647058823526</v>
      </c>
      <c r="L19" s="28">
        <f t="shared" si="3"/>
        <v>0.96470588235294119</v>
      </c>
      <c r="M19" s="28">
        <f t="shared" si="3"/>
        <v>0.97647058823529409</v>
      </c>
      <c r="N19" s="28">
        <f t="shared" si="3"/>
        <v>0.9882352941176471</v>
      </c>
      <c r="O19" s="28">
        <f t="shared" si="3"/>
        <v>1</v>
      </c>
    </row>
    <row r="20" spans="2:15">
      <c r="C20" s="24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3" spans="2:15" ht="15.75">
      <c r="B23" s="2" t="s">
        <v>31</v>
      </c>
    </row>
    <row r="24" spans="2:15" ht="15.75">
      <c r="B24" s="30" t="s">
        <v>32</v>
      </c>
    </row>
    <row r="25" spans="2:15" ht="15.75">
      <c r="B25" s="30"/>
    </row>
  </sheetData>
  <pageMargins left="1" right="1" top="1" bottom="1" header="0.5" footer="0.5"/>
  <pageSetup paperSize="9" scale="89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2A95F-53C7-4A3C-B093-10CA1EE8F705}">
  <sheetPr>
    <pageSetUpPr fitToPage="1"/>
  </sheetPr>
  <dimension ref="A1:P25"/>
  <sheetViews>
    <sheetView showGridLines="0" tabSelected="1" zoomScale="175" zoomScaleNormal="175" workbookViewId="0">
      <selection activeCell="G12" sqref="G12"/>
    </sheetView>
  </sheetViews>
  <sheetFormatPr baseColWidth="10" defaultColWidth="9.140625" defaultRowHeight="12.75"/>
  <cols>
    <col min="1" max="1" width="4" style="1" customWidth="1"/>
    <col min="2" max="2" width="24.7109375" style="1" customWidth="1"/>
    <col min="3" max="3" width="11.85546875" style="1" customWidth="1"/>
    <col min="4" max="4" width="9.28515625" style="1" bestFit="1" customWidth="1"/>
    <col min="5" max="15" width="8.7109375" style="1" customWidth="1"/>
    <col min="16" max="16" width="17.28515625" style="1" customWidth="1"/>
    <col min="17" max="16384" width="9.140625" style="1"/>
  </cols>
  <sheetData>
    <row r="1" spans="1:16" ht="21">
      <c r="B1" s="11" t="str">
        <f>Stammdaten!C8</f>
        <v>Musterprojekt</v>
      </c>
    </row>
    <row r="2" spans="1:16" s="31" customFormat="1"/>
    <row r="4" spans="1:16" ht="21">
      <c r="B4" s="14" t="s">
        <v>33</v>
      </c>
      <c r="C4" s="32">
        <f>Stammdaten!J8</f>
        <v>44316</v>
      </c>
      <c r="E4" s="33"/>
    </row>
    <row r="6" spans="1:16" ht="33" customHeight="1">
      <c r="B6" s="18" t="s">
        <v>34</v>
      </c>
      <c r="C6" s="19" t="s">
        <v>35</v>
      </c>
      <c r="D6" s="59" t="str">
        <f>Budget!D6</f>
        <v>Q121</v>
      </c>
      <c r="E6" s="59" t="str">
        <f>Budget!E6</f>
        <v>Q221</v>
      </c>
      <c r="F6" s="59" t="str">
        <f>Budget!F6</f>
        <v>Q321</v>
      </c>
      <c r="G6" s="59" t="str">
        <f>Budget!G6</f>
        <v>Q421</v>
      </c>
      <c r="H6" s="59" t="str">
        <f>Budget!H6</f>
        <v>Q122</v>
      </c>
      <c r="I6" s="59" t="str">
        <f>Budget!I6</f>
        <v>Q222</v>
      </c>
      <c r="J6" s="59" t="str">
        <f>Budget!J6</f>
        <v>Q322</v>
      </c>
      <c r="K6" s="59" t="str">
        <f>Budget!K6</f>
        <v>Q422</v>
      </c>
      <c r="L6" s="59" t="str">
        <f>Budget!L6</f>
        <v>Q123</v>
      </c>
      <c r="M6" s="59" t="str">
        <f>Budget!M6</f>
        <v>Q223</v>
      </c>
      <c r="N6" s="59" t="str">
        <f>Budget!N6</f>
        <v>Q323</v>
      </c>
      <c r="O6" s="59" t="str">
        <f>Budget!O6</f>
        <v>Q423</v>
      </c>
    </row>
    <row r="7" spans="1:16" s="35" customFormat="1" ht="22.5" customHeight="1">
      <c r="A7" s="34"/>
      <c r="B7" s="22" t="str">
        <f>Budget!B7</f>
        <v>Aktivität 1</v>
      </c>
      <c r="C7" s="23">
        <f>SUM(D7:O7)</f>
        <v>25</v>
      </c>
      <c r="D7" s="55">
        <v>4</v>
      </c>
      <c r="E7" s="55">
        <v>3</v>
      </c>
      <c r="F7" s="55">
        <v>2</v>
      </c>
      <c r="G7" s="55">
        <v>6</v>
      </c>
      <c r="H7" s="55">
        <v>6</v>
      </c>
      <c r="I7" s="55">
        <v>4</v>
      </c>
      <c r="J7" s="55"/>
      <c r="K7" s="55"/>
      <c r="L7" s="55"/>
      <c r="M7" s="55"/>
      <c r="N7" s="55"/>
      <c r="O7" s="55"/>
      <c r="P7" s="34"/>
    </row>
    <row r="8" spans="1:16" s="35" customFormat="1" ht="22.5" customHeight="1">
      <c r="B8" s="22" t="str">
        <f>Budget!B8</f>
        <v>Aktivität 2</v>
      </c>
      <c r="C8" s="23">
        <f t="shared" ref="C8:C10" si="0">SUM(D8:O8)</f>
        <v>15</v>
      </c>
      <c r="D8" s="56"/>
      <c r="E8" s="56">
        <v>15</v>
      </c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6" s="35" customFormat="1" ht="22.5" customHeight="1">
      <c r="B9" s="22" t="str">
        <f>Budget!B9</f>
        <v>Aktivität 3</v>
      </c>
      <c r="C9" s="23">
        <f t="shared" si="0"/>
        <v>130</v>
      </c>
      <c r="D9" s="56"/>
      <c r="E9" s="56"/>
      <c r="F9" s="56"/>
      <c r="G9" s="56">
        <v>35</v>
      </c>
      <c r="H9" s="56">
        <v>50</v>
      </c>
      <c r="I9" s="56">
        <v>45</v>
      </c>
      <c r="J9" s="56"/>
      <c r="K9" s="56"/>
      <c r="L9" s="56"/>
      <c r="M9" s="56"/>
      <c r="N9" s="56"/>
      <c r="O9" s="56"/>
    </row>
    <row r="10" spans="1:16" s="35" customFormat="1" ht="22.5" customHeight="1">
      <c r="B10" s="22" t="str">
        <f>Budget!B10</f>
        <v>Aktivität 4</v>
      </c>
      <c r="C10" s="23">
        <f t="shared" si="0"/>
        <v>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5" customFormat="1" ht="22.5" customHeight="1">
      <c r="B11" s="22" t="str">
        <f>Budget!B11</f>
        <v>Aktivität 5</v>
      </c>
      <c r="C11" s="23"/>
      <c r="D11" s="56"/>
      <c r="E11" s="56"/>
      <c r="F11" s="56">
        <v>15</v>
      </c>
      <c r="G11" s="56"/>
      <c r="H11" s="56"/>
      <c r="I11" s="56"/>
      <c r="J11" s="56"/>
      <c r="K11" s="56"/>
      <c r="L11" s="56"/>
      <c r="M11" s="56"/>
      <c r="N11" s="56"/>
      <c r="O11" s="56"/>
    </row>
    <row r="12" spans="1:16" s="35" customFormat="1" ht="22.5" customHeight="1">
      <c r="B12" s="22" t="str">
        <f>Budget!B12</f>
        <v>Aktivität 6</v>
      </c>
      <c r="C12" s="23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6" s="35" customFormat="1" ht="22.5" customHeight="1">
      <c r="B13" s="22" t="str">
        <f>Budget!B13</f>
        <v>Aktivität 7</v>
      </c>
      <c r="C13" s="23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6" s="35" customFormat="1" ht="22.5" customHeight="1">
      <c r="B14" s="22" t="str">
        <f>Budget!B14</f>
        <v>Aktivität 8</v>
      </c>
      <c r="C14" s="23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6" s="35" customFormat="1" ht="22.5" customHeight="1">
      <c r="B15" s="22" t="str">
        <f>Budget!B15</f>
        <v>Aktivität 9</v>
      </c>
      <c r="C15" s="23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6" s="35" customFormat="1" ht="22.5" customHeight="1">
      <c r="B16" s="22" t="str">
        <f>Budget!B16</f>
        <v>Aktivität 10</v>
      </c>
      <c r="C16" s="23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2:15">
      <c r="B17" s="24" t="s">
        <v>36</v>
      </c>
      <c r="C17" s="36">
        <f>SUM(D17:O17)</f>
        <v>185</v>
      </c>
      <c r="D17" s="26">
        <f t="shared" ref="D17:O17" si="1">SUM(D7:D16)</f>
        <v>4</v>
      </c>
      <c r="E17" s="26">
        <f t="shared" si="1"/>
        <v>18</v>
      </c>
      <c r="F17" s="26">
        <f t="shared" si="1"/>
        <v>17</v>
      </c>
      <c r="G17" s="26">
        <f t="shared" si="1"/>
        <v>41</v>
      </c>
      <c r="H17" s="26">
        <f t="shared" si="1"/>
        <v>56</v>
      </c>
      <c r="I17" s="26">
        <f t="shared" si="1"/>
        <v>49</v>
      </c>
      <c r="J17" s="26">
        <f t="shared" si="1"/>
        <v>0</v>
      </c>
      <c r="K17" s="26">
        <f t="shared" si="1"/>
        <v>0</v>
      </c>
      <c r="L17" s="26">
        <f t="shared" si="1"/>
        <v>0</v>
      </c>
      <c r="M17" s="26">
        <f t="shared" si="1"/>
        <v>0</v>
      </c>
      <c r="N17" s="26">
        <f t="shared" si="1"/>
        <v>0</v>
      </c>
      <c r="O17" s="26">
        <f t="shared" si="1"/>
        <v>0</v>
      </c>
    </row>
    <row r="18" spans="2:15">
      <c r="B18" s="24" t="s">
        <v>37</v>
      </c>
      <c r="C18" s="24"/>
      <c r="D18" s="26">
        <f>SUM($D17:D17)</f>
        <v>4</v>
      </c>
      <c r="E18" s="26">
        <f>SUM($D17:E17)</f>
        <v>22</v>
      </c>
      <c r="F18" s="26">
        <f>SUM($D17:F17)</f>
        <v>39</v>
      </c>
      <c r="G18" s="26">
        <f>SUM($D17:G17)</f>
        <v>80</v>
      </c>
      <c r="H18" s="26">
        <f>SUM($D17:H17)</f>
        <v>136</v>
      </c>
      <c r="I18" s="26">
        <f>SUM($D17:I17)</f>
        <v>185</v>
      </c>
      <c r="J18" s="26">
        <f>SUM($D17:J17)</f>
        <v>185</v>
      </c>
      <c r="K18" s="26">
        <f>SUM($D17:K17)</f>
        <v>185</v>
      </c>
      <c r="L18" s="26">
        <f>SUM($D17:L17)</f>
        <v>185</v>
      </c>
      <c r="M18" s="26">
        <f>SUM($D17:M17)</f>
        <v>185</v>
      </c>
      <c r="N18" s="26">
        <f>SUM($D17:N17)</f>
        <v>185</v>
      </c>
      <c r="O18" s="26">
        <f>SUM($D17:O17)</f>
        <v>185</v>
      </c>
    </row>
    <row r="19" spans="2:15">
      <c r="C19" s="24"/>
    </row>
    <row r="23" spans="2:15" ht="15.75">
      <c r="B23" s="2"/>
    </row>
    <row r="24" spans="2:15" ht="15.75">
      <c r="B24" s="30"/>
    </row>
    <row r="25" spans="2:15" ht="15.75">
      <c r="B25" s="37"/>
    </row>
  </sheetData>
  <pageMargins left="1" right="1" top="1" bottom="1" header="0.5" footer="0.5"/>
  <pageSetup paperSize="9" scale="7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37E58-F9F9-49CB-B815-5653775273AA}">
  <sheetPr>
    <pageSetUpPr fitToPage="1"/>
  </sheetPr>
  <dimension ref="B1:P18"/>
  <sheetViews>
    <sheetView showGridLines="0" zoomScale="175" zoomScaleNormal="175" workbookViewId="0">
      <selection activeCell="E10" sqref="E10"/>
    </sheetView>
  </sheetViews>
  <sheetFormatPr baseColWidth="10" defaultColWidth="9.140625" defaultRowHeight="12.75"/>
  <cols>
    <col min="1" max="1" width="6.5703125" style="1" customWidth="1"/>
    <col min="2" max="2" width="28.85546875" style="1" customWidth="1"/>
    <col min="3" max="3" width="9.140625" style="1" customWidth="1"/>
    <col min="4" max="15" width="8.7109375" style="1" customWidth="1"/>
    <col min="16" max="16" width="17.28515625" style="1" customWidth="1"/>
    <col min="17" max="16384" width="9.140625" style="1"/>
  </cols>
  <sheetData>
    <row r="1" spans="2:16" ht="21">
      <c r="B1" s="11" t="str">
        <f>Stammdaten!C8</f>
        <v>Musterprojekt</v>
      </c>
    </row>
    <row r="4" spans="2:16" ht="21">
      <c r="B4" s="14" t="s">
        <v>38</v>
      </c>
    </row>
    <row r="5" spans="2:16" ht="15.75">
      <c r="B5" s="2"/>
    </row>
    <row r="6" spans="2:16" ht="28.5" customHeight="1">
      <c r="B6" s="18" t="s">
        <v>26</v>
      </c>
      <c r="C6" s="19" t="s">
        <v>25</v>
      </c>
      <c r="D6" s="59" t="str">
        <f>Budget!D6</f>
        <v>Q121</v>
      </c>
      <c r="E6" s="59" t="str">
        <f>Budget!E6</f>
        <v>Q221</v>
      </c>
      <c r="F6" s="59" t="str">
        <f>Budget!F6</f>
        <v>Q321</v>
      </c>
      <c r="G6" s="59" t="str">
        <f>Budget!G6</f>
        <v>Q421</v>
      </c>
      <c r="H6" s="59" t="str">
        <f>Budget!H6</f>
        <v>Q122</v>
      </c>
      <c r="I6" s="59" t="str">
        <f>Budget!I6</f>
        <v>Q222</v>
      </c>
      <c r="J6" s="59" t="str">
        <f>Budget!J6</f>
        <v>Q322</v>
      </c>
      <c r="K6" s="59" t="str">
        <f>Budget!K6</f>
        <v>Q422</v>
      </c>
      <c r="L6" s="59" t="str">
        <f>Budget!L6</f>
        <v>Q123</v>
      </c>
      <c r="M6" s="59" t="str">
        <f>Budget!M6</f>
        <v>Q223</v>
      </c>
      <c r="N6" s="59" t="str">
        <f>Budget!N6</f>
        <v>Q323</v>
      </c>
      <c r="O6" s="59" t="str">
        <f>Budget!O6</f>
        <v>Q423</v>
      </c>
    </row>
    <row r="7" spans="2:16" ht="29.25" customHeight="1">
      <c r="B7" s="22" t="str">
        <f>Budget!B7</f>
        <v>Aktivität 1</v>
      </c>
      <c r="C7" s="23">
        <f>Budget!C7</f>
        <v>60</v>
      </c>
      <c r="D7" s="57"/>
      <c r="E7" s="57"/>
      <c r="F7" s="57">
        <v>0.5</v>
      </c>
      <c r="G7" s="57">
        <v>0.6</v>
      </c>
      <c r="H7" s="57">
        <v>0.7</v>
      </c>
      <c r="I7" s="57">
        <v>1</v>
      </c>
      <c r="J7" s="57"/>
      <c r="K7" s="57"/>
      <c r="L7" s="57"/>
      <c r="M7" s="57"/>
      <c r="N7" s="57"/>
      <c r="O7" s="57"/>
      <c r="P7" s="38"/>
    </row>
    <row r="8" spans="2:16" ht="29.25" customHeight="1">
      <c r="B8" s="22" t="str">
        <f>Budget!B8</f>
        <v>Aktivität 2</v>
      </c>
      <c r="C8" s="23">
        <f>Budget!C8</f>
        <v>25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</row>
    <row r="9" spans="2:16" ht="29.25" customHeight="1">
      <c r="B9" s="22" t="str">
        <f>Budget!B9</f>
        <v>Aktivität 3</v>
      </c>
      <c r="C9" s="23">
        <f>Budget!C9</f>
        <v>140</v>
      </c>
      <c r="D9" s="58"/>
      <c r="E9" s="58"/>
      <c r="F9" s="58"/>
      <c r="G9" s="58"/>
      <c r="H9" s="58">
        <v>0.45</v>
      </c>
      <c r="I9" s="58">
        <v>0.45</v>
      </c>
      <c r="J9" s="58"/>
      <c r="K9" s="58"/>
      <c r="L9" s="58"/>
      <c r="M9" s="58"/>
      <c r="N9" s="58"/>
      <c r="O9" s="58"/>
    </row>
    <row r="10" spans="2:16" ht="29.25" customHeight="1">
      <c r="B10" s="22" t="str">
        <f>Budget!B10</f>
        <v>Aktivität 4</v>
      </c>
      <c r="C10" s="23">
        <f>Budget!C10</f>
        <v>100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2:16" ht="29.25" customHeight="1">
      <c r="B11" s="22" t="str">
        <f>Budget!B11</f>
        <v>Aktivität 5</v>
      </c>
      <c r="C11" s="23">
        <f>Budget!C11</f>
        <v>100</v>
      </c>
      <c r="D11" s="58">
        <v>0.05</v>
      </c>
      <c r="E11" s="58">
        <v>0.1</v>
      </c>
      <c r="F11" s="58">
        <v>0.2</v>
      </c>
      <c r="G11" s="58">
        <v>0.3</v>
      </c>
      <c r="H11" s="58">
        <v>0.3</v>
      </c>
      <c r="I11" s="58">
        <v>0.3</v>
      </c>
      <c r="J11" s="58"/>
      <c r="K11" s="58"/>
      <c r="L11" s="58"/>
      <c r="M11" s="58"/>
      <c r="N11" s="58"/>
      <c r="O11" s="58"/>
    </row>
    <row r="12" spans="2:16" ht="29.25" customHeight="1">
      <c r="B12" s="22" t="str">
        <f>Budget!B12</f>
        <v>Aktivität 6</v>
      </c>
      <c r="C12" s="23">
        <f>Budget!C12</f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2:16" ht="29.25" customHeight="1">
      <c r="B13" s="22" t="str">
        <f>Budget!B13</f>
        <v>Aktivität 7</v>
      </c>
      <c r="C13" s="23">
        <f>Budget!C13</f>
        <v>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</row>
    <row r="14" spans="2:16" ht="29.25" customHeight="1">
      <c r="B14" s="22" t="str">
        <f>Budget!B14</f>
        <v>Aktivität 8</v>
      </c>
      <c r="C14" s="23">
        <f>Budget!C14</f>
        <v>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</row>
    <row r="15" spans="2:16" ht="29.25" customHeight="1">
      <c r="B15" s="22" t="str">
        <f>Budget!B15</f>
        <v>Aktivität 9</v>
      </c>
      <c r="C15" s="23">
        <f>Budget!C15</f>
        <v>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</row>
    <row r="16" spans="2:16" ht="29.25" customHeight="1">
      <c r="B16" s="22" t="str">
        <f>Budget!B16</f>
        <v>Aktivität 10</v>
      </c>
      <c r="C16" s="23">
        <f>Budget!C10</f>
        <v>100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2:16">
      <c r="B17" s="1" t="s">
        <v>39</v>
      </c>
      <c r="C17" s="39">
        <f>SUM(C7:C16)</f>
        <v>525</v>
      </c>
      <c r="D17" s="40">
        <f t="shared" ref="D17:O17" si="0">SUMPRODUCT(D7:D16,$C$7:$C$16)</f>
        <v>5</v>
      </c>
      <c r="E17" s="40">
        <f t="shared" si="0"/>
        <v>10</v>
      </c>
      <c r="F17" s="40">
        <f t="shared" si="0"/>
        <v>50</v>
      </c>
      <c r="G17" s="40">
        <f t="shared" si="0"/>
        <v>66</v>
      </c>
      <c r="H17" s="40">
        <f t="shared" si="0"/>
        <v>135</v>
      </c>
      <c r="I17" s="40">
        <f t="shared" si="0"/>
        <v>153</v>
      </c>
      <c r="J17" s="40">
        <f t="shared" si="0"/>
        <v>0</v>
      </c>
      <c r="K17" s="40">
        <f t="shared" si="0"/>
        <v>0</v>
      </c>
      <c r="L17" s="40">
        <f t="shared" si="0"/>
        <v>0</v>
      </c>
      <c r="M17" s="40">
        <f t="shared" si="0"/>
        <v>0</v>
      </c>
      <c r="N17" s="40">
        <f t="shared" si="0"/>
        <v>0</v>
      </c>
      <c r="O17" s="40">
        <f t="shared" si="0"/>
        <v>0</v>
      </c>
    </row>
    <row r="18" spans="2:16">
      <c r="D18" s="41">
        <f>IF($C$17=0,,D17/$C$17)</f>
        <v>9.5238095238095247E-3</v>
      </c>
      <c r="E18" s="41">
        <f t="shared" ref="E18:O18" si="1">IF($C$17=0,,E17/$C$17)</f>
        <v>1.9047619047619049E-2</v>
      </c>
      <c r="F18" s="41">
        <f t="shared" si="1"/>
        <v>9.5238095238095233E-2</v>
      </c>
      <c r="G18" s="41">
        <f t="shared" si="1"/>
        <v>0.12571428571428572</v>
      </c>
      <c r="H18" s="41">
        <f t="shared" si="1"/>
        <v>0.25714285714285712</v>
      </c>
      <c r="I18" s="41">
        <f t="shared" si="1"/>
        <v>0.29142857142857143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41">
        <f t="shared" si="1"/>
        <v>0</v>
      </c>
      <c r="N18" s="41">
        <f t="shared" si="1"/>
        <v>0</v>
      </c>
      <c r="O18" s="41">
        <f t="shared" si="1"/>
        <v>0</v>
      </c>
      <c r="P18" s="42"/>
    </row>
  </sheetData>
  <pageMargins left="1" right="1" top="1" bottom="1" header="0.5" footer="0.5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8A99-D099-4603-82CC-C8382E6C2416}">
  <sheetPr>
    <pageSetUpPr fitToPage="1"/>
  </sheetPr>
  <dimension ref="B1:Q42"/>
  <sheetViews>
    <sheetView showGridLines="0" zoomScale="115" zoomScaleNormal="115" zoomScalePageLayoutView="130" workbookViewId="0">
      <selection activeCell="M47" sqref="M47"/>
    </sheetView>
  </sheetViews>
  <sheetFormatPr baseColWidth="10" defaultColWidth="9.140625" defaultRowHeight="12.75"/>
  <cols>
    <col min="1" max="1" width="4.5703125" style="1" customWidth="1"/>
    <col min="2" max="2" width="23.7109375" style="1" customWidth="1"/>
    <col min="3" max="3" width="10" style="1" customWidth="1"/>
    <col min="4" max="15" width="8.7109375" style="1" customWidth="1"/>
    <col min="16" max="16" width="3.85546875" style="1" customWidth="1"/>
    <col min="17" max="17" width="15.85546875" style="1" customWidth="1"/>
    <col min="18" max="16384" width="9.140625" style="1"/>
  </cols>
  <sheetData>
    <row r="1" spans="2:17" ht="26.25" customHeight="1"/>
    <row r="2" spans="2:17" ht="23.25">
      <c r="B2" s="43" t="s">
        <v>9</v>
      </c>
      <c r="C2" s="61" t="str">
        <f>Stammdaten!C8</f>
        <v>Musterprojekt</v>
      </c>
      <c r="D2" s="61"/>
      <c r="E2" s="61"/>
      <c r="F2" s="61"/>
      <c r="G2" s="61"/>
      <c r="H2" s="62"/>
    </row>
    <row r="3" spans="2:17" ht="18.75">
      <c r="B3" s="44" t="s">
        <v>13</v>
      </c>
      <c r="C3" s="44" t="str">
        <f>Stammdaten!C9</f>
        <v>Max Mustermann</v>
      </c>
      <c r="D3" s="44"/>
      <c r="E3" s="44"/>
    </row>
    <row r="4" spans="2:17" ht="18.75">
      <c r="B4" s="44" t="s">
        <v>40</v>
      </c>
      <c r="C4" s="63">
        <f>Stammdaten!J8</f>
        <v>44316</v>
      </c>
      <c r="D4" s="63"/>
      <c r="E4" s="44"/>
      <c r="Q4" s="13"/>
    </row>
    <row r="5" spans="2:17">
      <c r="B5" s="24"/>
      <c r="Q5" s="45"/>
    </row>
    <row r="6" spans="2:17">
      <c r="C6" s="15"/>
    </row>
    <row r="7" spans="2:17">
      <c r="B7" s="46"/>
      <c r="C7" s="15"/>
    </row>
    <row r="8" spans="2:17">
      <c r="B8" s="47"/>
      <c r="C8" s="47"/>
      <c r="D8" s="47"/>
      <c r="E8" s="47"/>
    </row>
    <row r="9" spans="2:17">
      <c r="B9" s="47"/>
      <c r="C9" s="47"/>
      <c r="D9" s="47"/>
      <c r="E9" s="47"/>
    </row>
    <row r="10" spans="2:17">
      <c r="B10" s="47"/>
      <c r="C10" s="47"/>
      <c r="D10" s="47"/>
      <c r="E10" s="47"/>
    </row>
    <row r="11" spans="2:17">
      <c r="B11" s="47"/>
      <c r="C11" s="47"/>
      <c r="D11" s="47"/>
      <c r="E11" s="47"/>
    </row>
    <row r="12" spans="2:17">
      <c r="B12" s="47"/>
      <c r="C12" s="47"/>
      <c r="D12" s="47"/>
      <c r="E12" s="47"/>
    </row>
    <row r="13" spans="2:17">
      <c r="B13" s="47"/>
      <c r="C13" s="47"/>
      <c r="D13" s="47"/>
      <c r="E13" s="47"/>
    </row>
    <row r="14" spans="2:17">
      <c r="B14" s="47"/>
      <c r="C14" s="47"/>
      <c r="D14" s="47"/>
      <c r="E14" s="47"/>
    </row>
    <row r="15" spans="2:17">
      <c r="B15" s="47"/>
      <c r="C15" s="47"/>
      <c r="D15" s="47"/>
      <c r="E15" s="47"/>
    </row>
    <row r="16" spans="2:17">
      <c r="B16" s="47"/>
      <c r="C16" s="47"/>
      <c r="D16" s="47"/>
      <c r="E16" s="47"/>
    </row>
    <row r="17" spans="2:5">
      <c r="B17" s="47"/>
      <c r="C17" s="47"/>
      <c r="D17" s="47"/>
      <c r="E17" s="47"/>
    </row>
    <row r="18" spans="2:5">
      <c r="B18" s="47"/>
      <c r="C18" s="47"/>
      <c r="D18" s="47"/>
      <c r="E18" s="47"/>
    </row>
    <row r="19" spans="2:5">
      <c r="B19" s="47"/>
      <c r="C19" s="47"/>
      <c r="D19" s="47"/>
      <c r="E19" s="47"/>
    </row>
    <row r="20" spans="2:5">
      <c r="B20" s="47"/>
      <c r="C20" s="47"/>
      <c r="D20" s="47"/>
      <c r="E20" s="47"/>
    </row>
    <row r="21" spans="2:5">
      <c r="B21" s="47"/>
      <c r="C21" s="47"/>
      <c r="D21" s="47"/>
      <c r="E21" s="47"/>
    </row>
    <row r="22" spans="2:5">
      <c r="B22" s="47"/>
      <c r="C22" s="47"/>
      <c r="D22" s="47"/>
      <c r="E22" s="47"/>
    </row>
    <row r="23" spans="2:5">
      <c r="B23" s="47"/>
      <c r="C23" s="47"/>
      <c r="D23" s="47"/>
      <c r="E23" s="47"/>
    </row>
    <row r="24" spans="2:5">
      <c r="B24" s="47"/>
      <c r="C24" s="47"/>
      <c r="D24" s="47"/>
      <c r="E24" s="47"/>
    </row>
    <row r="25" spans="2:5">
      <c r="B25" s="47"/>
      <c r="C25" s="47"/>
      <c r="D25" s="47"/>
      <c r="E25" s="47"/>
    </row>
    <row r="26" spans="2:5">
      <c r="B26" s="47"/>
      <c r="C26" s="47"/>
      <c r="D26" s="47"/>
      <c r="E26" s="47"/>
    </row>
    <row r="27" spans="2:5">
      <c r="C27" s="15"/>
    </row>
    <row r="37" spans="2:14" ht="26.25">
      <c r="B37" s="48" t="s">
        <v>41</v>
      </c>
    </row>
    <row r="39" spans="2:14" s="20" customFormat="1" ht="23.25" customHeight="1">
      <c r="C39" s="59" t="str">
        <f>Budget!D6</f>
        <v>Q121</v>
      </c>
      <c r="D39" s="59" t="str">
        <f>Budget!E6</f>
        <v>Q221</v>
      </c>
      <c r="E39" s="59" t="str">
        <f>Budget!F6</f>
        <v>Q321</v>
      </c>
      <c r="F39" s="59" t="str">
        <f>Budget!G6</f>
        <v>Q421</v>
      </c>
      <c r="G39" s="59" t="str">
        <f>Budget!H6</f>
        <v>Q122</v>
      </c>
      <c r="H39" s="59" t="str">
        <f>Budget!I6</f>
        <v>Q222</v>
      </c>
      <c r="I39" s="59" t="str">
        <f>Budget!J6</f>
        <v>Q322</v>
      </c>
      <c r="J39" s="59" t="str">
        <f>Budget!K6</f>
        <v>Q422</v>
      </c>
      <c r="K39" s="59" t="str">
        <f>Budget!L6</f>
        <v>Q123</v>
      </c>
      <c r="L39" s="59" t="str">
        <f>Budget!M6</f>
        <v>Q223</v>
      </c>
      <c r="M39" s="59" t="str">
        <f>Budget!N6</f>
        <v>Q323</v>
      </c>
      <c r="N39" s="59" t="str">
        <f>Budget!O6</f>
        <v>Q423</v>
      </c>
    </row>
    <row r="40" spans="2:14" s="20" customFormat="1" ht="23.25" customHeight="1">
      <c r="B40" s="20" t="s">
        <v>29</v>
      </c>
      <c r="C40" s="49">
        <f>Budget!D18</f>
        <v>5</v>
      </c>
      <c r="D40" s="49">
        <f>Budget!E18</f>
        <v>35</v>
      </c>
      <c r="E40" s="49">
        <f>Budget!F18</f>
        <v>65</v>
      </c>
      <c r="F40" s="49">
        <f>Budget!G18</f>
        <v>110</v>
      </c>
      <c r="G40" s="49">
        <f>Budget!H18</f>
        <v>155</v>
      </c>
      <c r="H40" s="49">
        <f>Budget!I18</f>
        <v>190</v>
      </c>
      <c r="I40" s="49">
        <f>Budget!J18</f>
        <v>215</v>
      </c>
      <c r="J40" s="49">
        <f>Budget!K18</f>
        <v>230</v>
      </c>
      <c r="K40" s="49">
        <f>Budget!L18</f>
        <v>410</v>
      </c>
      <c r="L40" s="49">
        <f>Budget!M18</f>
        <v>415</v>
      </c>
      <c r="M40" s="49">
        <f>Budget!N18</f>
        <v>420</v>
      </c>
      <c r="N40" s="49">
        <f>Budget!O18</f>
        <v>425</v>
      </c>
    </row>
    <row r="41" spans="2:14" s="20" customFormat="1" ht="23.25" customHeight="1">
      <c r="B41" s="20" t="s">
        <v>37</v>
      </c>
      <c r="C41" s="49">
        <f>IST!D18</f>
        <v>4</v>
      </c>
      <c r="D41" s="49">
        <f>IST!E18</f>
        <v>22</v>
      </c>
      <c r="E41" s="49">
        <f>IST!F18</f>
        <v>39</v>
      </c>
      <c r="F41" s="49">
        <f>IST!G18</f>
        <v>80</v>
      </c>
      <c r="G41" s="49">
        <f>IST!H18</f>
        <v>136</v>
      </c>
      <c r="H41" s="49">
        <f>IST!I18</f>
        <v>185</v>
      </c>
      <c r="I41" s="49">
        <f>IST!J18</f>
        <v>185</v>
      </c>
      <c r="J41" s="49">
        <f>IST!K18</f>
        <v>185</v>
      </c>
      <c r="K41" s="49">
        <f>IST!L18</f>
        <v>185</v>
      </c>
      <c r="L41" s="49">
        <f>IST!M18</f>
        <v>185</v>
      </c>
      <c r="M41" s="49">
        <f>IST!N18</f>
        <v>185</v>
      </c>
      <c r="N41" s="49">
        <f>IST!O18</f>
        <v>185</v>
      </c>
    </row>
    <row r="42" spans="2:14" s="20" customFormat="1" ht="23.25" customHeight="1">
      <c r="B42" s="20" t="s">
        <v>39</v>
      </c>
      <c r="C42" s="49">
        <f>IF(FSG!D17=0,#N/A,FSG!D17)</f>
        <v>5</v>
      </c>
      <c r="D42" s="49">
        <f>IF(FSG!E17=0,#N/A,FSG!E17)</f>
        <v>10</v>
      </c>
      <c r="E42" s="49">
        <f>IF(FSG!F17=0,#N/A,FSG!F17)</f>
        <v>50</v>
      </c>
      <c r="F42" s="49">
        <f>IF(FSG!G17=0,#N/A,FSG!G17)</f>
        <v>66</v>
      </c>
      <c r="G42" s="49">
        <f>IF(FSG!H17=0,#N/A,FSG!H17)</f>
        <v>135</v>
      </c>
      <c r="H42" s="49">
        <f>IF(FSG!I17=0,#N/A,FSG!I17)</f>
        <v>153</v>
      </c>
      <c r="I42" s="49" t="e">
        <f>IF(FSG!J17=0,#N/A,FSG!J17)</f>
        <v>#N/A</v>
      </c>
      <c r="J42" s="49" t="e">
        <f>IF(FSG!K17=0,#N/A,FSG!K17)</f>
        <v>#N/A</v>
      </c>
      <c r="K42" s="49" t="e">
        <f>IF(FSG!L17=0,#N/A,FSG!L17)</f>
        <v>#N/A</v>
      </c>
      <c r="L42" s="49" t="e">
        <f>IF(FSG!M17=0,#N/A,FSG!M17)</f>
        <v>#N/A</v>
      </c>
      <c r="M42" s="49" t="e">
        <f>IF(FSG!N17=0,#N/A,FSG!N17)</f>
        <v>#N/A</v>
      </c>
      <c r="N42" s="49" t="e">
        <f>IF(FSG!O17=0,#N/A,FSG!O17)</f>
        <v>#N/A</v>
      </c>
    </row>
  </sheetData>
  <mergeCells count="2">
    <mergeCell ref="C2:H2"/>
    <mergeCell ref="C4:D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>
    <oddHeader xml:space="preserve">&amp;C&amp;"+,Standard"Earned Value Analyse Report
</oddHeader>
    <oddFooter>&amp;L&amp;9www.affinitas.ch&amp;C&amp;"+,Standard"&amp;9Affinitas AG | Biberenzelgli 18 | 3210 Kerzers&amp;R&amp;9info@affinitas.ch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EE0C4D4B8C0E46AAEF107AEE325537" ma:contentTypeVersion="10" ma:contentTypeDescription="Ein neues Dokument erstellen." ma:contentTypeScope="" ma:versionID="4fb6ef3d1d174f7b055853a01e55d373">
  <xsd:schema xmlns:xsd="http://www.w3.org/2001/XMLSchema" xmlns:xs="http://www.w3.org/2001/XMLSchema" xmlns:p="http://schemas.microsoft.com/office/2006/metadata/properties" xmlns:ns2="71ce0aae-61ee-44b5-b93c-5c7250fb54e5" xmlns:ns3="d6919a3f-db52-4001-9291-ea3bfc74a155" targetNamespace="http://schemas.microsoft.com/office/2006/metadata/properties" ma:root="true" ma:fieldsID="fc4df5fc433539ffd40eb300f1eb8262" ns2:_="" ns3:_="">
    <xsd:import namespace="71ce0aae-61ee-44b5-b93c-5c7250fb54e5"/>
    <xsd:import namespace="d6919a3f-db52-4001-9291-ea3bfc74a1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e0aae-61ee-44b5-b93c-5c7250fb5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19a3f-db52-4001-9291-ea3bfc74a15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3F0F9F-9AA3-427B-B48E-410107EFBE2C}"/>
</file>

<file path=customXml/itemProps2.xml><?xml version="1.0" encoding="utf-8"?>
<ds:datastoreItem xmlns:ds="http://schemas.openxmlformats.org/officeDocument/2006/customXml" ds:itemID="{B010F330-2106-4803-AD55-033474E5F1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CE24B8-74B3-413A-94A7-4EA9494C5918}">
  <ds:schemaRefs>
    <ds:schemaRef ds:uri="087f788f-78e9-47ff-9da4-ee6f28177f70"/>
    <ds:schemaRef ds:uri="http://purl.org/dc/elements/1.1/"/>
    <ds:schemaRef ds:uri="http://schemas.microsoft.com/office/2006/metadata/properties"/>
    <ds:schemaRef ds:uri="68e29aa5-8f87-4c10-9110-d91f9f5f14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Stammdaten</vt:lpstr>
      <vt:lpstr>Budget</vt:lpstr>
      <vt:lpstr>IST</vt:lpstr>
      <vt:lpstr>FSG</vt:lpstr>
      <vt:lpstr>Report</vt:lpstr>
      <vt:lpstr>Budget!Druckbereich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Hess</dc:creator>
  <cp:lastModifiedBy>Heinz Hirschi</cp:lastModifiedBy>
  <cp:lastPrinted>2021-05-31T09:50:13Z</cp:lastPrinted>
  <dcterms:created xsi:type="dcterms:W3CDTF">2021-05-18T06:40:26Z</dcterms:created>
  <dcterms:modified xsi:type="dcterms:W3CDTF">2021-05-31T09:50:47Z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0x010100CFEE0C4D4B8C0E46AAEF107AEE325537</vt:lpwstr>
  </property>
</Properties>
</file>